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CO Versa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₽&quot;"/>
    <numFmt numFmtId="165" formatCode="0.000 &quot;₽&quot;"/>
    <numFmt numFmtId="166" formatCode="0.00 &quot;₽&quot;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b val="1"/>
    </font>
    <font>
      <color rgb="000000FF"/>
    </font>
    <font>
      <i val="1"/>
    </font>
    <font>
      <color rgb="00666666"/>
      <sz val="9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  <fill>
      <patternFill patternType="solid">
        <fgColor rgb="00FFF2CC"/>
      </patternFill>
    </fill>
    <fill>
      <patternFill patternType="solid">
        <fgColor rgb="00E2F0D9"/>
      </patternFill>
    </fill>
  </fills>
  <borders count="2">
    <border>
      <left/>
      <right/>
      <top/>
      <bottom/>
      <diagonal/>
    </border>
    <border>
      <bottom style="thin">
        <color rgb="00B7B7B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165" fontId="0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166" fontId="0" fillId="0" borderId="1" applyAlignment="1" pivotButton="0" quotePrefix="0" xfId="0">
      <alignment vertical="center" wrapText="1"/>
    </xf>
    <xf numFmtId="166" fontId="4" fillId="5" borderId="1" applyAlignment="1" pivotButton="0" quotePrefix="0" xfId="0">
      <alignment vertical="center" wrapText="1"/>
    </xf>
    <xf numFmtId="166" fontId="5" fillId="0" borderId="1" applyAlignment="1" pivotButton="0" quotePrefix="0" xfId="0">
      <alignment vertical="center" wrapText="1"/>
    </xf>
    <xf numFmtId="0" fontId="6" fillId="4" borderId="0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6" customWidth="1" min="3" max="3"/>
    <col width="12" customWidth="1" min="4" max="4"/>
    <col width="21" customWidth="1" min="5" max="5"/>
    <col width="16" customWidth="1" min="6" max="6"/>
    <col width="16" customWidth="1" min="7" max="7"/>
    <col width="39" customWidth="1" min="8" max="8"/>
  </cols>
  <sheetData>
    <row r="1" ht="28" customHeight="1">
      <c r="A1" s="1" t="inlineStr">
        <is>
          <t>TCO / себестоимость Xerox Versant 80 / 180 / 280</t>
        </is>
      </c>
    </row>
    <row r="2">
      <c r="A2" s="2" t="inlineStr">
        <is>
          <t>Базовый расчёт по тонеру и четырём драм-картриджам</t>
        </is>
      </c>
    </row>
    <row r="4">
      <c r="A4" s="3" t="inlineStr">
        <is>
          <t>ИСХОДНЫЕ ДАННЫЕ</t>
        </is>
      </c>
    </row>
    <row r="5">
      <c r="A5" s="4" t="inlineStr">
        <is>
          <t>Расходник</t>
        </is>
      </c>
      <c r="B5" s="4" t="inlineStr">
        <is>
          <t>Цена, ₽</t>
        </is>
      </c>
      <c r="C5" s="4" t="inlineStr">
        <is>
          <t>Ресурс A4</t>
        </is>
      </c>
      <c r="D5" s="4" t="inlineStr">
        <is>
          <t>Кол-во</t>
        </is>
      </c>
      <c r="E5" s="4" t="inlineStr">
        <is>
          <t>Стоимость комплекта, ₽</t>
        </is>
      </c>
      <c r="F5" s="4" t="inlineStr">
        <is>
          <t>₽/A4</t>
        </is>
      </c>
      <c r="G5" s="4" t="inlineStr">
        <is>
          <t>Цвет / канал</t>
        </is>
      </c>
      <c r="H5" s="4" t="inlineStr">
        <is>
          <t>Примечание</t>
        </is>
      </c>
    </row>
    <row r="6">
      <c r="A6" s="5" t="inlineStr">
        <is>
          <t>Тонер Black</t>
        </is>
      </c>
      <c r="B6" s="6" t="n">
        <v>8500</v>
      </c>
      <c r="C6" s="7" t="n">
        <v>50000</v>
      </c>
      <c r="D6" s="5" t="n">
        <v>1</v>
      </c>
      <c r="E6" s="5">
        <f>B6*D6</f>
        <v/>
      </c>
      <c r="F6" s="8">
        <f>E6/C6</f>
        <v/>
      </c>
      <c r="G6" s="5" t="inlineStr">
        <is>
          <t>K</t>
        </is>
      </c>
      <c r="H6" s="5" t="inlineStr">
        <is>
          <t>официальный ориентир Xerox</t>
        </is>
      </c>
    </row>
    <row r="7">
      <c r="A7" s="5" t="inlineStr">
        <is>
          <t>Тонер Cyan</t>
        </is>
      </c>
      <c r="B7" s="6" t="n">
        <v>8500</v>
      </c>
      <c r="C7" s="7" t="n">
        <v>55000</v>
      </c>
      <c r="D7" s="5" t="n">
        <v>1</v>
      </c>
      <c r="E7" s="5">
        <f>B7*D7</f>
        <v/>
      </c>
      <c r="F7" s="8">
        <f>E7/C7</f>
        <v/>
      </c>
      <c r="G7" s="5" t="inlineStr">
        <is>
          <t>C</t>
        </is>
      </c>
      <c r="H7" s="5" t="inlineStr">
        <is>
          <t>официальный ориентир Xerox</t>
        </is>
      </c>
    </row>
    <row r="8">
      <c r="A8" s="5" t="inlineStr">
        <is>
          <t>Тонер Magenta</t>
        </is>
      </c>
      <c r="B8" s="6" t="n">
        <v>8500</v>
      </c>
      <c r="C8" s="7" t="n">
        <v>51000</v>
      </c>
      <c r="D8" s="5" t="n">
        <v>1</v>
      </c>
      <c r="E8" s="5">
        <f>B8*D8</f>
        <v/>
      </c>
      <c r="F8" s="8">
        <f>E8/C8</f>
        <v/>
      </c>
      <c r="G8" s="5" t="inlineStr">
        <is>
          <t>M</t>
        </is>
      </c>
      <c r="H8" s="5" t="inlineStr">
        <is>
          <t>официальный ориентир Xerox</t>
        </is>
      </c>
    </row>
    <row r="9">
      <c r="A9" s="5" t="inlineStr">
        <is>
          <t>Тонер Yellow</t>
        </is>
      </c>
      <c r="B9" s="6" t="n">
        <v>8500</v>
      </c>
      <c r="C9" s="7" t="n">
        <v>51000</v>
      </c>
      <c r="D9" s="5" t="n">
        <v>1</v>
      </c>
      <c r="E9" s="5">
        <f>B9*D9</f>
        <v/>
      </c>
      <c r="F9" s="8">
        <f>E9/C9</f>
        <v/>
      </c>
      <c r="G9" s="5" t="inlineStr">
        <is>
          <t>Y</t>
        </is>
      </c>
      <c r="H9" s="5" t="inlineStr">
        <is>
          <t>официальный ориентир Xerox</t>
        </is>
      </c>
    </row>
    <row r="10">
      <c r="A10" s="5" t="inlineStr">
        <is>
          <t>Драм R1</t>
        </is>
      </c>
      <c r="B10" s="6" t="n">
        <v>21000</v>
      </c>
      <c r="C10" s="7" t="n">
        <v>348000</v>
      </c>
      <c r="D10" s="5" t="n">
        <v>1</v>
      </c>
      <c r="E10" s="5">
        <f>B10*D10</f>
        <v/>
      </c>
      <c r="F10" s="8">
        <f>E10/C10</f>
        <v/>
      </c>
      <c r="G10" s="5" t="inlineStr">
        <is>
          <t>R1</t>
        </is>
      </c>
      <c r="H10" s="5" t="inlineStr">
        <is>
          <t>цена 21 000 ₽ — середина диапазона 20–22 тыс.</t>
        </is>
      </c>
    </row>
    <row r="11">
      <c r="A11" s="5" t="inlineStr">
        <is>
          <t>Драм R2</t>
        </is>
      </c>
      <c r="B11" s="6" t="n">
        <v>21000</v>
      </c>
      <c r="C11" s="7" t="n">
        <v>348000</v>
      </c>
      <c r="D11" s="5" t="n">
        <v>1</v>
      </c>
      <c r="E11" s="5">
        <f>B11*D11</f>
        <v/>
      </c>
      <c r="F11" s="8">
        <f>E11/C11</f>
        <v/>
      </c>
      <c r="G11" s="5" t="inlineStr">
        <is>
          <t>R2</t>
        </is>
      </c>
      <c r="H11" s="5" t="inlineStr">
        <is>
          <t>ресурс Xerox ≈348 000 A4</t>
        </is>
      </c>
    </row>
    <row r="12">
      <c r="A12" s="5" t="inlineStr">
        <is>
          <t>Драм R3</t>
        </is>
      </c>
      <c r="B12" s="6" t="n">
        <v>21000</v>
      </c>
      <c r="C12" s="7" t="n">
        <v>348000</v>
      </c>
      <c r="D12" s="5" t="n">
        <v>1</v>
      </c>
      <c r="E12" s="5">
        <f>B12*D12</f>
        <v/>
      </c>
      <c r="F12" s="8">
        <f>E12/C12</f>
        <v/>
      </c>
      <c r="G12" s="5" t="inlineStr">
        <is>
          <t>R3</t>
        </is>
      </c>
      <c r="H12" s="5" t="inlineStr">
        <is>
          <t>ресурс Xerox ≈348 000 A4</t>
        </is>
      </c>
    </row>
    <row r="13">
      <c r="A13" s="5" t="inlineStr">
        <is>
          <t>Драм R4</t>
        </is>
      </c>
      <c r="B13" s="6" t="n">
        <v>21000</v>
      </c>
      <c r="C13" s="7" t="n">
        <v>348000</v>
      </c>
      <c r="D13" s="5" t="n">
        <v>1</v>
      </c>
      <c r="E13" s="5">
        <f>B13*D13</f>
        <v/>
      </c>
      <c r="F13" s="8">
        <f>E13/C13</f>
        <v/>
      </c>
      <c r="G13" s="5" t="inlineStr">
        <is>
          <t>R4</t>
        </is>
      </c>
      <c r="H13" s="5" t="inlineStr">
        <is>
          <t>ресурс Xerox ≈348 000 A4</t>
        </is>
      </c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9" t="inlineStr">
        <is>
          <t>СЕБЕСТОИМОСТЬ ОТПЕЧАТКА A4</t>
        </is>
      </c>
      <c r="B15" s="5" t="n"/>
      <c r="C15" s="5" t="n"/>
      <c r="D15" s="5" t="n"/>
      <c r="E15" s="5" t="n"/>
      <c r="F15" s="5" t="n"/>
      <c r="G15" s="5" t="n"/>
      <c r="H15" s="5" t="n"/>
    </row>
    <row r="16">
      <c r="A16" s="4" t="inlineStr">
        <is>
          <t>Режим</t>
        </is>
      </c>
      <c r="B16" s="4" t="inlineStr">
        <is>
          <t>Тонер, ₽/A4</t>
        </is>
      </c>
      <c r="C16" s="4" t="inlineStr">
        <is>
          <t>Драмы, ₽/A4</t>
        </is>
      </c>
      <c r="D16" s="4" t="inlineStr">
        <is>
          <t>Итого, ₽/A4</t>
        </is>
      </c>
      <c r="E16" s="4" t="inlineStr">
        <is>
          <t>Итого, ₽/1000 A4</t>
        </is>
      </c>
      <c r="F16" s="4" t="inlineStr">
        <is>
          <t>Что учтено</t>
        </is>
      </c>
      <c r="G16" s="5" t="n"/>
      <c r="H16" s="5" t="n"/>
    </row>
    <row r="17">
      <c r="A17" s="5" t="inlineStr">
        <is>
          <t>Ч/б A4</t>
        </is>
      </c>
      <c r="B17" s="10">
        <f>F6</f>
        <v/>
      </c>
      <c r="C17" s="10">
        <f>F10</f>
        <v/>
      </c>
      <c r="D17" s="11">
        <f>B17+C17</f>
        <v/>
      </c>
      <c r="E17" s="11">
        <f>D17*1000</f>
        <v/>
      </c>
      <c r="F17" s="5" t="inlineStr">
        <is>
          <t>K + 1 драм</t>
        </is>
      </c>
      <c r="G17" s="5" t="n"/>
      <c r="H17" s="5" t="n"/>
    </row>
    <row r="18">
      <c r="A18" s="5" t="inlineStr">
        <is>
          <t>Цвет A4</t>
        </is>
      </c>
      <c r="B18" s="10">
        <f>SUM(F6:F9)</f>
        <v/>
      </c>
      <c r="C18" s="10">
        <f>SUM(F10:F13)</f>
        <v/>
      </c>
      <c r="D18" s="11">
        <f>B18+C18</f>
        <v/>
      </c>
      <c r="E18" s="11">
        <f>D18*1000</f>
        <v/>
      </c>
      <c r="F18" s="5" t="inlineStr">
        <is>
          <t>CMYK + 4 драма</t>
        </is>
      </c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9" t="inlineStr">
        <is>
          <t>СЦЕНАРИЙ ПО ФАКТИЧЕСКОМУ РЕСУРСУ</t>
        </is>
      </c>
      <c r="B20" s="5" t="n"/>
      <c r="C20" s="5" t="n"/>
      <c r="D20" s="5" t="n"/>
      <c r="E20" s="5" t="n"/>
      <c r="F20" s="5" t="n"/>
      <c r="G20" s="5" t="n"/>
      <c r="H20" s="5" t="n"/>
    </row>
    <row r="21">
      <c r="A21" s="4" t="inlineStr">
        <is>
          <t>Режим</t>
        </is>
      </c>
      <c r="B21" s="4" t="inlineStr">
        <is>
          <t>Коэффициент ресурса</t>
        </is>
      </c>
      <c r="C21" s="4" t="inlineStr">
        <is>
          <t>Скорректированная себестоимость, ₽/A4</t>
        </is>
      </c>
      <c r="D21" s="4" t="inlineStr">
        <is>
          <t>₽/1000 A4</t>
        </is>
      </c>
      <c r="E21" s="4" t="inlineStr">
        <is>
          <t>Пример</t>
        </is>
      </c>
      <c r="F21" s="5" t="n"/>
      <c r="G21" s="5" t="n"/>
      <c r="H21" s="5" t="n"/>
    </row>
    <row r="22">
      <c r="A22" s="5" t="inlineStr">
        <is>
          <t>Ч/б A4</t>
        </is>
      </c>
      <c r="B22" s="12" t="n">
        <v>1</v>
      </c>
      <c r="C22" s="10">
        <f>D17/B22</f>
        <v/>
      </c>
      <c r="D22" s="10">
        <f>C22*1000</f>
        <v/>
      </c>
      <c r="E22" s="10" t="inlineStr">
        <is>
          <t>0,8 = фактический ресурс 80% от заявленного</t>
        </is>
      </c>
      <c r="F22" s="5" t="n"/>
      <c r="G22" s="5" t="n"/>
      <c r="H22" s="5" t="n"/>
    </row>
    <row r="23">
      <c r="A23" s="5" t="inlineStr">
        <is>
          <t>Цвет A4</t>
        </is>
      </c>
      <c r="B23" s="12" t="n">
        <v>1</v>
      </c>
      <c r="C23" s="10">
        <f>D18/B23</f>
        <v/>
      </c>
      <c r="D23" s="10">
        <f>C23*1000</f>
        <v/>
      </c>
      <c r="E23" s="10" t="inlineStr">
        <is>
          <t>меняется под статистику конкретной машины</t>
        </is>
      </c>
      <c r="F23" s="5" t="n"/>
      <c r="G23" s="5" t="n"/>
      <c r="H23" s="5" t="n"/>
    </row>
    <row r="25" ht="54" customHeight="1">
      <c r="A25" s="13" t="inlineStr">
        <is>
          <t>Важно: это модель TCO по основным расходным материалам. Не включены фьюзер, waste toner bottle, suction filter, ролики подачи, сервис, бумага, электроэнергия, труд оператора и амортизация. Ресурс зависит от изображения, заполнения, формата, режима печати и фактического состояния машины. Цену драма 21 000 ₽ можно заменить на 20 000 или 22 000 ₽.</t>
        </is>
      </c>
    </row>
    <row r="26"/>
    <row r="27"/>
    <row r="29" ht="36" customHeight="1">
      <c r="A29" s="14" t="inlineStr">
        <is>
          <t>Источник ресурса: Xerox Versant 80 Press User Guide: K 50 000; C 55 000; M 51 000; Y 51 000 полноцветных A4; Drum R1–R4 — примерно по 348 000 A4. Эти значения используются как базовый ориентир для модели Versant 80/180/280.</t>
        </is>
      </c>
    </row>
    <row r="30"/>
  </sheetData>
  <mergeCells count="7">
    <mergeCell ref="A4:H4"/>
    <mergeCell ref="A15:H15"/>
    <mergeCell ref="A25:H27"/>
    <mergeCell ref="A20:H20"/>
    <mergeCell ref="A29:H30"/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2026-09-20T04:50:35Z</dcterms:created>
  <dcterms:modified xmlns:dcterms="http://purl.org/dc/terms/" xmlns:xsi="http://www.w3.org/2001/XMLSchema-instance" xsi:type="dcterms:W3CDTF">2026-09-20T04:50:35Z</dcterms:modified>
</cp:coreProperties>
</file>